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35" windowWidth="15480" windowHeight="5010" activeTab="1"/>
  </bookViews>
  <sheets>
    <sheet name="Plan1" sheetId="1" r:id="rId1"/>
    <sheet name="Geral" sheetId="2" r:id="rId2"/>
  </sheets>
  <definedNames/>
  <calcPr fullCalcOnLoad="1"/>
</workbook>
</file>

<file path=xl/sharedStrings.xml><?xml version="1.0" encoding="utf-8"?>
<sst xmlns="http://schemas.openxmlformats.org/spreadsheetml/2006/main" count="162" uniqueCount="80">
  <si>
    <t>Tot.</t>
  </si>
  <si>
    <t>Desc.</t>
  </si>
  <si>
    <t>Num.</t>
  </si>
  <si>
    <t>1ª R.</t>
  </si>
  <si>
    <t>2ª R</t>
  </si>
  <si>
    <t>3ª R</t>
  </si>
  <si>
    <t>4ª R</t>
  </si>
  <si>
    <t>5ª R</t>
  </si>
  <si>
    <t>6ª R</t>
  </si>
  <si>
    <t>cl.</t>
  </si>
  <si>
    <t>pt.</t>
  </si>
  <si>
    <t>R1</t>
  </si>
  <si>
    <t>R2</t>
  </si>
  <si>
    <t>R3</t>
  </si>
  <si>
    <t>R4</t>
  </si>
  <si>
    <t>R6</t>
  </si>
  <si>
    <t>R5</t>
  </si>
  <si>
    <t>Clube</t>
  </si>
  <si>
    <t>1D</t>
  </si>
  <si>
    <t>R9</t>
  </si>
  <si>
    <t>COPA FLOTILHA 477</t>
  </si>
  <si>
    <t>CLASSE SNIPE</t>
  </si>
  <si>
    <t>Niterói – RJ - Brasil</t>
  </si>
  <si>
    <t>ICRJ</t>
  </si>
  <si>
    <t>CNC</t>
  </si>
  <si>
    <t>Categoria</t>
  </si>
  <si>
    <t>CRG</t>
  </si>
  <si>
    <t>RYC</t>
  </si>
  <si>
    <t>Feminino</t>
  </si>
  <si>
    <t>tripulação</t>
  </si>
  <si>
    <t>DNS</t>
  </si>
  <si>
    <t>Marcio J. Chebar / Rafael Rozemberg</t>
  </si>
  <si>
    <t>Felipe Sabino / Alex Sandro Matos</t>
  </si>
  <si>
    <t>Nicholas Grael / João Pedro Moreira</t>
  </si>
  <si>
    <t>Matheus Franco / Phillip Kemp</t>
  </si>
  <si>
    <t>Pedro Leite Silva / João Victor Leite Silva</t>
  </si>
  <si>
    <t>Vitor P. Sabino / Luiz De Luca</t>
  </si>
  <si>
    <t>Adrian Alberto Digilio / Marisel Ferreiro</t>
  </si>
  <si>
    <t>Alexandre Rios Asmus / Tales Fróes Asmus</t>
  </si>
  <si>
    <t>Éricka  Abreu / Juliana Mayão</t>
  </si>
  <si>
    <t>Erick Diegues de Abreu / Guilherme Freitas</t>
  </si>
  <si>
    <t>Mariana Carnesaca / Luiz Carneseca</t>
  </si>
  <si>
    <t>Flavio Castro / Roberto Freitas</t>
  </si>
  <si>
    <t>Claudio Rucker / Cristiane Niccolis</t>
  </si>
  <si>
    <t>Luiz F. M. Lima / Victor Romano</t>
  </si>
  <si>
    <t>PREMIAÇÃO</t>
  </si>
  <si>
    <t>nomes</t>
  </si>
  <si>
    <t>Col.</t>
  </si>
  <si>
    <t>GERAL</t>
  </si>
  <si>
    <t>JUNIOR</t>
  </si>
  <si>
    <t>Col</t>
  </si>
  <si>
    <t>MISTO</t>
  </si>
  <si>
    <t>Nome</t>
  </si>
  <si>
    <t>MASTER</t>
  </si>
  <si>
    <t>Categoria B</t>
  </si>
  <si>
    <t>31de Agosto e 01 de setembro de 2013</t>
  </si>
  <si>
    <t>master</t>
  </si>
  <si>
    <t>Paulo Santos / Thiago Sangineto</t>
  </si>
  <si>
    <t>senior</t>
  </si>
  <si>
    <t>Hélio Lyra Aquino Jr/Fábio Horta</t>
  </si>
  <si>
    <t>Bernardo Assis/Pedro Leão</t>
  </si>
  <si>
    <t>Nicholas Pelicano Grael / João Pedro Moreira</t>
  </si>
  <si>
    <t>junior</t>
  </si>
  <si>
    <t>João Siemsen / Chaves</t>
  </si>
  <si>
    <t>A</t>
  </si>
  <si>
    <t>Francisco Vianna / Fernando Sesto</t>
  </si>
  <si>
    <t>Frederico Rodrigues / Lucas Peter</t>
  </si>
  <si>
    <t>geral</t>
  </si>
  <si>
    <t>Marcio/ Lucas Frota</t>
  </si>
  <si>
    <t>Ericka Cristina / Erick de Abreu</t>
  </si>
  <si>
    <t>Mista</t>
  </si>
  <si>
    <t>Alexandre Rio / Tales Froes</t>
  </si>
  <si>
    <t>Carlos Praça / Felipe Praça</t>
  </si>
  <si>
    <t>Frederico Ribeiro / Adelson Pandine</t>
  </si>
  <si>
    <t>Bruno Egger /Rodrigo Alvim</t>
  </si>
  <si>
    <t>Timothy Barr / Isabel Belem</t>
  </si>
  <si>
    <t>Mariana Carneseca / Luiz Carneseca</t>
  </si>
  <si>
    <t>Helio Schechtmann / Marcelo Benchimol</t>
  </si>
  <si>
    <t>DNC</t>
  </si>
  <si>
    <t>Ivan Pmenntel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</si>
</sst>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0" xfId="0" applyFill="1" applyAlignment="1">
      <alignment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66675</xdr:rowOff>
    </xdr:from>
    <xdr:to>
      <xdr:col>17</xdr:col>
      <xdr:colOff>47625</xdr:colOff>
      <xdr:row>5</xdr:row>
      <xdr:rowOff>295275</xdr:rowOff>
    </xdr:to>
    <xdr:pic>
      <xdr:nvPicPr>
        <xdr:cNvPr id="1" name="Picture 2" descr="Flotilha-477-Sni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90525"/>
          <a:ext cx="1504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0</xdr:row>
      <xdr:rowOff>104775</xdr:rowOff>
    </xdr:from>
    <xdr:to>
      <xdr:col>9</xdr:col>
      <xdr:colOff>228600</xdr:colOff>
      <xdr:row>5</xdr:row>
      <xdr:rowOff>142875</xdr:rowOff>
    </xdr:to>
    <xdr:pic>
      <xdr:nvPicPr>
        <xdr:cNvPr id="2" name="Picture 5" descr="equipevela_2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104775"/>
          <a:ext cx="981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6.8515625" style="0" customWidth="1"/>
    <col min="4" max="4" width="7.28125" style="0" customWidth="1"/>
    <col min="5" max="5" width="5.00390625" style="0" customWidth="1"/>
    <col min="6" max="6" width="38.8515625" style="0" bestFit="1" customWidth="1"/>
    <col min="7" max="7" width="5.8515625" style="0" customWidth="1"/>
  </cols>
  <sheetData>
    <row r="1" spans="1:8" ht="23.25">
      <c r="A1" s="36" t="s">
        <v>45</v>
      </c>
      <c r="B1" s="36"/>
      <c r="C1" s="36"/>
      <c r="D1" s="36"/>
      <c r="E1" s="36"/>
      <c r="F1" s="36"/>
      <c r="G1" s="36"/>
      <c r="H1" s="36"/>
    </row>
    <row r="2" spans="1:8" ht="23.25">
      <c r="A2" s="33"/>
      <c r="B2" s="33"/>
      <c r="C2" s="33"/>
      <c r="D2" s="33"/>
      <c r="E2" s="33"/>
      <c r="F2" s="33"/>
      <c r="G2" s="33"/>
      <c r="H2" s="33"/>
    </row>
    <row r="3" spans="1:8" ht="23.25">
      <c r="A3" s="33"/>
      <c r="B3" s="33"/>
      <c r="C3" s="33"/>
      <c r="D3" s="33"/>
      <c r="E3" s="33"/>
      <c r="F3" s="33"/>
      <c r="G3" s="33"/>
      <c r="H3" s="33"/>
    </row>
    <row r="5" spans="1:7" ht="12.75">
      <c r="A5" s="34"/>
      <c r="B5" s="25" t="s">
        <v>48</v>
      </c>
      <c r="C5" s="34"/>
      <c r="E5" s="34"/>
      <c r="F5" s="25" t="s">
        <v>53</v>
      </c>
      <c r="G5" s="34"/>
    </row>
    <row r="6" spans="1:7" ht="12.75">
      <c r="A6" s="34" t="s">
        <v>47</v>
      </c>
      <c r="B6" s="34" t="s">
        <v>46</v>
      </c>
      <c r="C6" s="34" t="s">
        <v>17</v>
      </c>
      <c r="E6" s="34" t="s">
        <v>47</v>
      </c>
      <c r="F6" s="34" t="s">
        <v>52</v>
      </c>
      <c r="G6" s="34" t="s">
        <v>17</v>
      </c>
    </row>
    <row r="7" spans="1:7" ht="12.75">
      <c r="A7" s="34"/>
      <c r="B7" s="34"/>
      <c r="C7" s="34"/>
      <c r="E7" s="34">
        <v>2</v>
      </c>
      <c r="F7" s="25" t="s">
        <v>44</v>
      </c>
      <c r="G7" s="25" t="s">
        <v>26</v>
      </c>
    </row>
    <row r="8" spans="1:7" ht="12.75">
      <c r="A8" s="34">
        <v>3</v>
      </c>
      <c r="B8" s="25" t="s">
        <v>36</v>
      </c>
      <c r="C8" s="25" t="s">
        <v>24</v>
      </c>
      <c r="E8" s="34">
        <v>1</v>
      </c>
      <c r="F8" s="28" t="s">
        <v>38</v>
      </c>
      <c r="G8" s="28" t="s">
        <v>26</v>
      </c>
    </row>
    <row r="9" spans="1:3" ht="12.75">
      <c r="A9" s="34">
        <v>2</v>
      </c>
      <c r="B9" s="25" t="s">
        <v>32</v>
      </c>
      <c r="C9" s="25" t="s">
        <v>24</v>
      </c>
    </row>
    <row r="10" spans="1:3" ht="12.75">
      <c r="A10" s="34">
        <v>1</v>
      </c>
      <c r="B10" s="25" t="s">
        <v>31</v>
      </c>
      <c r="C10" s="25" t="s">
        <v>24</v>
      </c>
    </row>
    <row r="13" spans="1:7" ht="12.75">
      <c r="A13" s="34"/>
      <c r="B13" s="25" t="s">
        <v>49</v>
      </c>
      <c r="C13" s="34"/>
      <c r="E13" s="34"/>
      <c r="F13" s="25" t="s">
        <v>28</v>
      </c>
      <c r="G13" s="34"/>
    </row>
    <row r="14" spans="1:7" ht="12.75">
      <c r="A14" s="34" t="s">
        <v>50</v>
      </c>
      <c r="B14" s="34" t="s">
        <v>46</v>
      </c>
      <c r="C14" s="34" t="s">
        <v>17</v>
      </c>
      <c r="E14" s="34" t="s">
        <v>47</v>
      </c>
      <c r="F14" s="34" t="s">
        <v>52</v>
      </c>
      <c r="G14" s="34" t="s">
        <v>17</v>
      </c>
    </row>
    <row r="15" spans="1:7" ht="12.75">
      <c r="A15" s="34">
        <v>3</v>
      </c>
      <c r="B15" s="25" t="s">
        <v>35</v>
      </c>
      <c r="C15" s="25" t="s">
        <v>24</v>
      </c>
      <c r="E15" s="34">
        <v>1</v>
      </c>
      <c r="F15" s="25" t="s">
        <v>39</v>
      </c>
      <c r="G15" s="25" t="s">
        <v>24</v>
      </c>
    </row>
    <row r="16" spans="1:3" ht="12.75">
      <c r="A16" s="34">
        <v>2</v>
      </c>
      <c r="B16" s="25" t="s">
        <v>34</v>
      </c>
      <c r="C16" s="25" t="s">
        <v>27</v>
      </c>
    </row>
    <row r="17" spans="1:3" ht="12.75">
      <c r="A17" s="34">
        <v>1</v>
      </c>
      <c r="B17" s="25" t="s">
        <v>33</v>
      </c>
      <c r="C17" s="25" t="s">
        <v>23</v>
      </c>
    </row>
    <row r="20" spans="1:7" ht="12.75">
      <c r="A20" s="34"/>
      <c r="B20" s="28" t="s">
        <v>51</v>
      </c>
      <c r="C20" s="34"/>
      <c r="E20" s="34"/>
      <c r="F20" s="25" t="s">
        <v>54</v>
      </c>
      <c r="G20" s="34"/>
    </row>
    <row r="21" spans="1:7" ht="12.75">
      <c r="A21" s="34" t="s">
        <v>47</v>
      </c>
      <c r="B21" s="34" t="s">
        <v>52</v>
      </c>
      <c r="C21" s="34" t="s">
        <v>17</v>
      </c>
      <c r="E21" s="34" t="s">
        <v>47</v>
      </c>
      <c r="F21" s="34" t="s">
        <v>52</v>
      </c>
      <c r="G21" s="34" t="s">
        <v>17</v>
      </c>
    </row>
    <row r="22" spans="1:7" ht="12.75">
      <c r="A22" s="34">
        <v>3</v>
      </c>
      <c r="B22" s="25" t="s">
        <v>43</v>
      </c>
      <c r="C22" s="25" t="s">
        <v>26</v>
      </c>
      <c r="E22" s="34">
        <v>2</v>
      </c>
      <c r="F22" s="25" t="s">
        <v>42</v>
      </c>
      <c r="G22" s="25" t="s">
        <v>23</v>
      </c>
    </row>
    <row r="23" spans="1:7" ht="12.75">
      <c r="A23" s="34">
        <v>2</v>
      </c>
      <c r="B23" s="25" t="s">
        <v>41</v>
      </c>
      <c r="C23" s="25" t="s">
        <v>24</v>
      </c>
      <c r="E23" s="34">
        <v>1</v>
      </c>
      <c r="F23" s="28" t="s">
        <v>40</v>
      </c>
      <c r="G23" s="28" t="s">
        <v>24</v>
      </c>
    </row>
    <row r="24" spans="1:3" ht="12.75">
      <c r="A24" s="34">
        <v>1</v>
      </c>
      <c r="B24" s="25" t="s">
        <v>37</v>
      </c>
      <c r="C24" s="25" t="s">
        <v>26</v>
      </c>
    </row>
  </sheetData>
  <sheetProtection/>
  <mergeCells count="1">
    <mergeCell ref="A1:H1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5"/>
  <sheetViews>
    <sheetView showGridLines="0" tabSelected="1" zoomScaleSheetLayoutView="100" zoomScalePageLayoutView="0" workbookViewId="0" topLeftCell="A7">
      <pane xSplit="20700" topLeftCell="AF1" activePane="topLeft" state="split"/>
      <selection pane="topLeft" activeCell="A37" sqref="A37"/>
      <selection pane="topRight" activeCell="AI24" sqref="AI24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8.28125" style="3" customWidth="1"/>
    <col min="4" max="4" width="44.00390625" style="3" customWidth="1"/>
    <col min="5" max="5" width="6.7109375" style="3" bestFit="1" customWidth="1"/>
    <col min="6" max="11" width="6.28125" style="0" customWidth="1"/>
    <col min="12" max="13" width="6.28125" style="2" customWidth="1"/>
    <col min="14" max="17" width="6.28125" style="0" hidden="1" customWidth="1"/>
    <col min="18" max="18" width="4.140625" style="0" customWidth="1"/>
    <col min="19" max="20" width="6.57421875" style="0" hidden="1" customWidth="1"/>
    <col min="21" max="21" width="6.28125" style="0" hidden="1" customWidth="1"/>
    <col min="22" max="22" width="14.8515625" style="0" hidden="1" customWidth="1"/>
    <col min="23" max="23" width="4.28125" style="0" hidden="1" customWidth="1"/>
    <col min="24" max="29" width="5.28125" style="0" hidden="1" customWidth="1"/>
    <col min="30" max="31" width="9.140625" style="0" hidden="1" customWidth="1"/>
  </cols>
  <sheetData>
    <row r="3" ht="26.25">
      <c r="D3" s="26" t="s">
        <v>20</v>
      </c>
    </row>
    <row r="4" ht="26.25">
      <c r="D4" s="26" t="s">
        <v>21</v>
      </c>
    </row>
    <row r="5" ht="26.25">
      <c r="D5" s="26" t="s">
        <v>55</v>
      </c>
    </row>
    <row r="6" ht="26.25">
      <c r="D6" s="26" t="s">
        <v>22</v>
      </c>
    </row>
    <row r="7" ht="25.5">
      <c r="D7" s="27"/>
    </row>
    <row r="9" ht="12.75">
      <c r="X9" s="32">
        <v>21</v>
      </c>
    </row>
    <row r="10" spans="1:30" ht="15.75" customHeight="1">
      <c r="A10" s="5"/>
      <c r="B10" s="39" t="s">
        <v>2</v>
      </c>
      <c r="C10" s="39" t="s">
        <v>25</v>
      </c>
      <c r="D10" s="39" t="s">
        <v>29</v>
      </c>
      <c r="E10" s="39" t="s">
        <v>17</v>
      </c>
      <c r="F10" s="41" t="s">
        <v>3</v>
      </c>
      <c r="G10" s="42"/>
      <c r="H10" s="41" t="s">
        <v>4</v>
      </c>
      <c r="I10" s="42"/>
      <c r="J10" s="41" t="s">
        <v>5</v>
      </c>
      <c r="K10" s="42"/>
      <c r="L10" s="41" t="s">
        <v>6</v>
      </c>
      <c r="M10" s="42"/>
      <c r="N10" s="41" t="s">
        <v>7</v>
      </c>
      <c r="O10" s="42"/>
      <c r="P10" s="41" t="s">
        <v>8</v>
      </c>
      <c r="Q10" s="42"/>
      <c r="R10" s="10" t="s">
        <v>0</v>
      </c>
      <c r="S10" s="37" t="s">
        <v>1</v>
      </c>
      <c r="T10" s="16" t="s">
        <v>0</v>
      </c>
      <c r="U10" s="16" t="s">
        <v>0</v>
      </c>
      <c r="V10" s="9"/>
      <c r="W10" s="8"/>
      <c r="X10" s="37" t="s">
        <v>11</v>
      </c>
      <c r="Y10" s="37" t="s">
        <v>12</v>
      </c>
      <c r="Z10" s="37" t="s">
        <v>13</v>
      </c>
      <c r="AA10" s="37" t="s">
        <v>14</v>
      </c>
      <c r="AB10" s="37" t="s">
        <v>16</v>
      </c>
      <c r="AC10" s="37" t="s">
        <v>15</v>
      </c>
      <c r="AD10" s="37" t="s">
        <v>19</v>
      </c>
    </row>
    <row r="11" spans="1:30" s="1" customFormat="1" ht="29.25" customHeight="1">
      <c r="A11" s="6"/>
      <c r="B11" s="40"/>
      <c r="C11" s="40"/>
      <c r="D11" s="38"/>
      <c r="E11" s="38"/>
      <c r="F11" s="21" t="s">
        <v>9</v>
      </c>
      <c r="G11" s="21" t="s">
        <v>10</v>
      </c>
      <c r="H11" s="21" t="s">
        <v>9</v>
      </c>
      <c r="I11" s="21" t="s">
        <v>10</v>
      </c>
      <c r="J11" s="21" t="s">
        <v>9</v>
      </c>
      <c r="K11" s="21" t="s">
        <v>10</v>
      </c>
      <c r="L11" s="21" t="s">
        <v>9</v>
      </c>
      <c r="M11" s="21" t="s">
        <v>10</v>
      </c>
      <c r="N11" s="21" t="s">
        <v>9</v>
      </c>
      <c r="O11" s="21" t="s">
        <v>10</v>
      </c>
      <c r="P11" s="21" t="s">
        <v>9</v>
      </c>
      <c r="Q11" s="21" t="s">
        <v>10</v>
      </c>
      <c r="R11" s="21" t="s">
        <v>10</v>
      </c>
      <c r="S11" s="38"/>
      <c r="T11" s="22"/>
      <c r="U11" s="22" t="s">
        <v>18</v>
      </c>
      <c r="V11" s="17"/>
      <c r="W11" s="23"/>
      <c r="X11" s="38"/>
      <c r="Y11" s="38"/>
      <c r="Z11" s="38"/>
      <c r="AA11" s="38"/>
      <c r="AB11" s="38"/>
      <c r="AC11" s="38"/>
      <c r="AD11" s="38"/>
    </row>
    <row r="12" spans="1:30" ht="14.25">
      <c r="A12" s="13">
        <v>1</v>
      </c>
      <c r="B12" s="25">
        <v>30902</v>
      </c>
      <c r="C12" s="25" t="s">
        <v>56</v>
      </c>
      <c r="D12" s="25" t="s">
        <v>79</v>
      </c>
      <c r="E12" s="25" t="s">
        <v>23</v>
      </c>
      <c r="F12" s="30">
        <v>7</v>
      </c>
      <c r="G12" s="11">
        <f aca="true" t="shared" si="0" ref="G12:G32">IF(OR(F12="DNC",F12="DNF",F12="DNS",F12="DSQ",F12="OCS",F12="RAF",F12="BFD",F12="DNE"),+$X$9+1,F12)</f>
        <v>7</v>
      </c>
      <c r="H12" s="25">
        <v>1</v>
      </c>
      <c r="I12" s="11">
        <f aca="true" t="shared" si="1" ref="I12:I32">IF(OR(H12="DNC",H12="DNF",H12="DNS",H12="DSQ",H12="OCS",H12="RAF",H12="BFD",H12="DNE"),+$X$9+1,H12)</f>
        <v>1</v>
      </c>
      <c r="J12" s="25">
        <v>1</v>
      </c>
      <c r="K12" s="11">
        <f aca="true" t="shared" si="2" ref="K12:K32">IF(OR(J12="DNC",J12="DNF",J12="DNS",J12="DSQ",J12="OCS",J12="RAF",J12="BFD",J12="DNE"),+$X$9+1,J12)</f>
        <v>1</v>
      </c>
      <c r="L12" s="25"/>
      <c r="M12" s="11">
        <f aca="true" t="shared" si="3" ref="M12:M32">IF(OR(L12="DNC",L12="DNF",L12="DNS",L12="DSQ",L12="OCS",L12="RAF",L12="BFD",L12="DNE"),+$X$9+1,L12)</f>
        <v>0</v>
      </c>
      <c r="N12" s="7"/>
      <c r="O12" s="11">
        <f aca="true" t="shared" si="4" ref="O12:O32">IF(OR(N12="DNC",N12="DNF",N12="DNS",N12="DSQ",N12="OCS",N12="RAF",N12="BFD",N12="DNE"),+$X$9+1,N12)</f>
        <v>0</v>
      </c>
      <c r="P12" s="7"/>
      <c r="Q12" s="11">
        <f aca="true" t="shared" si="5" ref="Q12:Q32">IF(OR(P12="DNC",P12="DNF",P12="DNS",P12="DSQ",P12="OCS",P12="RAF",P12="BFD",P12="DNE"),+$X$9+1,P12)</f>
        <v>0</v>
      </c>
      <c r="R12" s="12">
        <f aca="true" t="shared" si="6" ref="R12:R32">SUM(X12:AC12)</f>
        <v>9</v>
      </c>
      <c r="S12" s="14">
        <f aca="true" t="shared" si="7" ref="S12:S32">LARGE(X12:AC12,1)</f>
        <v>7</v>
      </c>
      <c r="T12" s="15">
        <f aca="true" t="shared" si="8" ref="T12:T32">+R12</f>
        <v>9</v>
      </c>
      <c r="U12" s="15">
        <f aca="true" t="shared" si="9" ref="U12:U32">IF(OR(M12&gt;0),(R12-S12),0)</f>
        <v>0</v>
      </c>
      <c r="V12" s="24"/>
      <c r="W12" s="24"/>
      <c r="X12" s="7">
        <f aca="true" t="shared" si="10" ref="X12:X32">G12</f>
        <v>7</v>
      </c>
      <c r="Y12" s="7">
        <f aca="true" t="shared" si="11" ref="Y12:Y32">I12</f>
        <v>1</v>
      </c>
      <c r="Z12" s="7">
        <f aca="true" t="shared" si="12" ref="Z12:Z32">K12</f>
        <v>1</v>
      </c>
      <c r="AA12" s="7">
        <f aca="true" t="shared" si="13" ref="AA12:AA32">+M12</f>
        <v>0</v>
      </c>
      <c r="AB12" s="7">
        <f aca="true" t="shared" si="14" ref="AB12:AB32">+O12</f>
        <v>0</v>
      </c>
      <c r="AC12" s="7">
        <f aca="true" t="shared" si="15" ref="AC12:AC32">+Q12</f>
        <v>0</v>
      </c>
      <c r="AD12" s="7"/>
    </row>
    <row r="13" spans="1:30" ht="14.25">
      <c r="A13" s="13">
        <v>2</v>
      </c>
      <c r="B13" s="25">
        <v>29818</v>
      </c>
      <c r="C13" s="25" t="s">
        <v>56</v>
      </c>
      <c r="D13" s="25" t="s">
        <v>57</v>
      </c>
      <c r="E13" s="25" t="s">
        <v>23</v>
      </c>
      <c r="F13" s="30">
        <v>1</v>
      </c>
      <c r="G13" s="11">
        <f t="shared" si="0"/>
        <v>1</v>
      </c>
      <c r="H13" s="25">
        <v>5</v>
      </c>
      <c r="I13" s="11">
        <f t="shared" si="1"/>
        <v>5</v>
      </c>
      <c r="J13" s="25">
        <v>4</v>
      </c>
      <c r="K13" s="11">
        <f t="shared" si="2"/>
        <v>4</v>
      </c>
      <c r="L13" s="25"/>
      <c r="M13" s="11">
        <f t="shared" si="3"/>
        <v>0</v>
      </c>
      <c r="N13" s="7"/>
      <c r="O13" s="11">
        <f t="shared" si="4"/>
        <v>0</v>
      </c>
      <c r="P13" s="7"/>
      <c r="Q13" s="11">
        <f t="shared" si="5"/>
        <v>0</v>
      </c>
      <c r="R13" s="12">
        <f t="shared" si="6"/>
        <v>10</v>
      </c>
      <c r="S13" s="14">
        <f t="shared" si="7"/>
        <v>5</v>
      </c>
      <c r="T13" s="15">
        <f t="shared" si="8"/>
        <v>10</v>
      </c>
      <c r="U13" s="15">
        <f t="shared" si="9"/>
        <v>0</v>
      </c>
      <c r="V13" s="24"/>
      <c r="W13" s="24"/>
      <c r="X13" s="7">
        <f t="shared" si="10"/>
        <v>1</v>
      </c>
      <c r="Y13" s="7">
        <f t="shared" si="11"/>
        <v>5</v>
      </c>
      <c r="Z13" s="7">
        <f t="shared" si="12"/>
        <v>4</v>
      </c>
      <c r="AA13" s="7">
        <f t="shared" si="13"/>
        <v>0</v>
      </c>
      <c r="AB13" s="7">
        <f t="shared" si="14"/>
        <v>0</v>
      </c>
      <c r="AC13" s="7">
        <f t="shared" si="15"/>
        <v>0</v>
      </c>
      <c r="AD13" s="7"/>
    </row>
    <row r="14" spans="1:30" ht="14.25">
      <c r="A14" s="13">
        <v>3</v>
      </c>
      <c r="B14" s="25">
        <v>31117</v>
      </c>
      <c r="C14" s="25" t="s">
        <v>58</v>
      </c>
      <c r="D14" s="25" t="s">
        <v>61</v>
      </c>
      <c r="E14" s="25" t="s">
        <v>23</v>
      </c>
      <c r="F14" s="30">
        <v>4</v>
      </c>
      <c r="G14" s="11">
        <f t="shared" si="0"/>
        <v>4</v>
      </c>
      <c r="H14" s="25">
        <v>3</v>
      </c>
      <c r="I14" s="11">
        <f t="shared" si="1"/>
        <v>3</v>
      </c>
      <c r="J14" s="25">
        <v>3</v>
      </c>
      <c r="K14" s="11">
        <f t="shared" si="2"/>
        <v>3</v>
      </c>
      <c r="L14" s="25"/>
      <c r="M14" s="11">
        <f t="shared" si="3"/>
        <v>0</v>
      </c>
      <c r="N14" s="7"/>
      <c r="O14" s="11">
        <f t="shared" si="4"/>
        <v>0</v>
      </c>
      <c r="P14" s="7"/>
      <c r="Q14" s="11">
        <f t="shared" si="5"/>
        <v>0</v>
      </c>
      <c r="R14" s="12">
        <f t="shared" si="6"/>
        <v>10</v>
      </c>
      <c r="S14" s="14">
        <f t="shared" si="7"/>
        <v>4</v>
      </c>
      <c r="T14" s="15">
        <f t="shared" si="8"/>
        <v>10</v>
      </c>
      <c r="U14" s="15">
        <f t="shared" si="9"/>
        <v>0</v>
      </c>
      <c r="V14" s="24"/>
      <c r="W14" s="24"/>
      <c r="X14" s="7">
        <f t="shared" si="10"/>
        <v>4</v>
      </c>
      <c r="Y14" s="7">
        <f t="shared" si="11"/>
        <v>3</v>
      </c>
      <c r="Z14" s="7">
        <f t="shared" si="12"/>
        <v>3</v>
      </c>
      <c r="AA14" s="7">
        <f t="shared" si="13"/>
        <v>0</v>
      </c>
      <c r="AB14" s="7">
        <f t="shared" si="14"/>
        <v>0</v>
      </c>
      <c r="AC14" s="7">
        <f t="shared" si="15"/>
        <v>0</v>
      </c>
      <c r="AD14" s="7" t="e">
        <f>+#REF!</f>
        <v>#REF!</v>
      </c>
    </row>
    <row r="15" spans="1:30" ht="14.25">
      <c r="A15" s="13">
        <v>4</v>
      </c>
      <c r="B15" s="25">
        <v>30226</v>
      </c>
      <c r="C15" s="25" t="s">
        <v>62</v>
      </c>
      <c r="D15" s="25" t="s">
        <v>60</v>
      </c>
      <c r="E15" s="25" t="s">
        <v>23</v>
      </c>
      <c r="F15" s="30">
        <v>3</v>
      </c>
      <c r="G15" s="11">
        <f t="shared" si="0"/>
        <v>3</v>
      </c>
      <c r="H15" s="25">
        <v>2</v>
      </c>
      <c r="I15" s="11">
        <f t="shared" si="1"/>
        <v>2</v>
      </c>
      <c r="J15" s="25" t="s">
        <v>78</v>
      </c>
      <c r="K15" s="11">
        <f t="shared" si="2"/>
        <v>22</v>
      </c>
      <c r="L15" s="25"/>
      <c r="M15" s="11">
        <f t="shared" si="3"/>
        <v>0</v>
      </c>
      <c r="N15" s="7"/>
      <c r="O15" s="11">
        <f t="shared" si="4"/>
        <v>0</v>
      </c>
      <c r="P15" s="7"/>
      <c r="Q15" s="11">
        <f t="shared" si="5"/>
        <v>0</v>
      </c>
      <c r="R15" s="12">
        <f t="shared" si="6"/>
        <v>27</v>
      </c>
      <c r="S15" s="14">
        <f t="shared" si="7"/>
        <v>22</v>
      </c>
      <c r="T15" s="15">
        <f t="shared" si="8"/>
        <v>27</v>
      </c>
      <c r="U15" s="15">
        <f t="shared" si="9"/>
        <v>0</v>
      </c>
      <c r="V15" s="24"/>
      <c r="W15" s="24"/>
      <c r="X15" s="7">
        <f t="shared" si="10"/>
        <v>3</v>
      </c>
      <c r="Y15" s="7">
        <f t="shared" si="11"/>
        <v>2</v>
      </c>
      <c r="Z15" s="7">
        <f t="shared" si="12"/>
        <v>22</v>
      </c>
      <c r="AA15" s="7">
        <f t="shared" si="13"/>
        <v>0</v>
      </c>
      <c r="AB15" s="7">
        <f t="shared" si="14"/>
        <v>0</v>
      </c>
      <c r="AC15" s="7">
        <f t="shared" si="15"/>
        <v>0</v>
      </c>
      <c r="AD15" s="7"/>
    </row>
    <row r="16" spans="1:30" ht="14.25">
      <c r="A16" s="13">
        <v>5</v>
      </c>
      <c r="B16" s="25">
        <v>30775</v>
      </c>
      <c r="C16" s="25" t="s">
        <v>58</v>
      </c>
      <c r="D16" s="25" t="s">
        <v>59</v>
      </c>
      <c r="E16" s="25" t="s">
        <v>23</v>
      </c>
      <c r="F16" s="30">
        <v>2</v>
      </c>
      <c r="G16" s="11">
        <f t="shared" si="0"/>
        <v>2</v>
      </c>
      <c r="H16" s="25">
        <v>4</v>
      </c>
      <c r="I16" s="11">
        <f t="shared" si="1"/>
        <v>4</v>
      </c>
      <c r="J16" s="25" t="s">
        <v>78</v>
      </c>
      <c r="K16" s="11">
        <f t="shared" si="2"/>
        <v>22</v>
      </c>
      <c r="L16" s="25"/>
      <c r="M16" s="11">
        <f t="shared" si="3"/>
        <v>0</v>
      </c>
      <c r="N16" s="7"/>
      <c r="O16" s="11">
        <f t="shared" si="4"/>
        <v>0</v>
      </c>
      <c r="P16" s="7"/>
      <c r="Q16" s="11">
        <f t="shared" si="5"/>
        <v>0</v>
      </c>
      <c r="R16" s="12">
        <f t="shared" si="6"/>
        <v>28</v>
      </c>
      <c r="S16" s="14">
        <f t="shared" si="7"/>
        <v>22</v>
      </c>
      <c r="T16" s="15">
        <f t="shared" si="8"/>
        <v>28</v>
      </c>
      <c r="U16" s="15">
        <f t="shared" si="9"/>
        <v>0</v>
      </c>
      <c r="V16" s="24"/>
      <c r="W16" s="24"/>
      <c r="X16" s="7">
        <f t="shared" si="10"/>
        <v>2</v>
      </c>
      <c r="Y16" s="7">
        <f t="shared" si="11"/>
        <v>4</v>
      </c>
      <c r="Z16" s="7">
        <f t="shared" si="12"/>
        <v>22</v>
      </c>
      <c r="AA16" s="7">
        <f t="shared" si="13"/>
        <v>0</v>
      </c>
      <c r="AB16" s="7">
        <f t="shared" si="14"/>
        <v>0</v>
      </c>
      <c r="AC16" s="7">
        <f t="shared" si="15"/>
        <v>0</v>
      </c>
      <c r="AD16" s="7" t="e">
        <f>+#REF!</f>
        <v>#REF!</v>
      </c>
    </row>
    <row r="17" spans="1:30" ht="14.25">
      <c r="A17" s="13">
        <v>6</v>
      </c>
      <c r="B17" s="28">
        <v>30523</v>
      </c>
      <c r="C17" s="28" t="s">
        <v>67</v>
      </c>
      <c r="D17" s="28" t="s">
        <v>68</v>
      </c>
      <c r="E17" s="28" t="s">
        <v>24</v>
      </c>
      <c r="F17" s="30">
        <v>10</v>
      </c>
      <c r="G17" s="11">
        <f t="shared" si="0"/>
        <v>10</v>
      </c>
      <c r="H17" s="30">
        <v>10</v>
      </c>
      <c r="I17" s="11">
        <f t="shared" si="1"/>
        <v>10</v>
      </c>
      <c r="J17" s="30">
        <v>10</v>
      </c>
      <c r="K17" s="11">
        <f t="shared" si="2"/>
        <v>10</v>
      </c>
      <c r="L17" s="25"/>
      <c r="M17" s="11">
        <f t="shared" si="3"/>
        <v>0</v>
      </c>
      <c r="N17" s="7"/>
      <c r="O17" s="11">
        <f t="shared" si="4"/>
        <v>0</v>
      </c>
      <c r="P17" s="7"/>
      <c r="Q17" s="11">
        <f t="shared" si="5"/>
        <v>0</v>
      </c>
      <c r="R17" s="12">
        <f t="shared" si="6"/>
        <v>30</v>
      </c>
      <c r="S17" s="14">
        <f t="shared" si="7"/>
        <v>10</v>
      </c>
      <c r="T17" s="15">
        <f t="shared" si="8"/>
        <v>30</v>
      </c>
      <c r="U17" s="15">
        <f t="shared" si="9"/>
        <v>0</v>
      </c>
      <c r="V17" s="24"/>
      <c r="W17" s="24"/>
      <c r="X17" s="7">
        <f t="shared" si="10"/>
        <v>10</v>
      </c>
      <c r="Y17" s="7">
        <f t="shared" si="11"/>
        <v>10</v>
      </c>
      <c r="Z17" s="7">
        <f t="shared" si="12"/>
        <v>10</v>
      </c>
      <c r="AA17" s="7">
        <f t="shared" si="13"/>
        <v>0</v>
      </c>
      <c r="AB17" s="7">
        <f t="shared" si="14"/>
        <v>0</v>
      </c>
      <c r="AC17" s="7">
        <f t="shared" si="15"/>
        <v>0</v>
      </c>
      <c r="AD17" s="7"/>
    </row>
    <row r="18" spans="1:30" ht="14.25">
      <c r="A18" s="13">
        <v>7</v>
      </c>
      <c r="B18" s="25">
        <v>30961</v>
      </c>
      <c r="C18" s="25" t="s">
        <v>67</v>
      </c>
      <c r="D18" s="25" t="s">
        <v>71</v>
      </c>
      <c r="E18" s="25" t="s">
        <v>26</v>
      </c>
      <c r="F18" s="29">
        <v>12</v>
      </c>
      <c r="G18" s="11">
        <f t="shared" si="0"/>
        <v>12</v>
      </c>
      <c r="H18" s="7">
        <v>11</v>
      </c>
      <c r="I18" s="11">
        <f t="shared" si="1"/>
        <v>11</v>
      </c>
      <c r="J18" s="7">
        <v>8</v>
      </c>
      <c r="K18" s="11">
        <f t="shared" si="2"/>
        <v>8</v>
      </c>
      <c r="L18" s="7"/>
      <c r="M18" s="11">
        <f t="shared" si="3"/>
        <v>0</v>
      </c>
      <c r="N18" s="7"/>
      <c r="O18" s="11">
        <f t="shared" si="4"/>
        <v>0</v>
      </c>
      <c r="P18" s="7"/>
      <c r="Q18" s="11">
        <f t="shared" si="5"/>
        <v>0</v>
      </c>
      <c r="R18" s="12">
        <f t="shared" si="6"/>
        <v>31</v>
      </c>
      <c r="S18" s="14">
        <f t="shared" si="7"/>
        <v>12</v>
      </c>
      <c r="T18" s="15">
        <f t="shared" si="8"/>
        <v>31</v>
      </c>
      <c r="U18" s="15">
        <f t="shared" si="9"/>
        <v>0</v>
      </c>
      <c r="V18" s="24"/>
      <c r="W18" s="24"/>
      <c r="X18" s="7">
        <f t="shared" si="10"/>
        <v>12</v>
      </c>
      <c r="Y18" s="7">
        <f t="shared" si="11"/>
        <v>11</v>
      </c>
      <c r="Z18" s="7">
        <f t="shared" si="12"/>
        <v>8</v>
      </c>
      <c r="AA18" s="7">
        <f t="shared" si="13"/>
        <v>0</v>
      </c>
      <c r="AB18" s="7">
        <f t="shared" si="14"/>
        <v>0</v>
      </c>
      <c r="AC18" s="7">
        <f t="shared" si="15"/>
        <v>0</v>
      </c>
      <c r="AD18" s="7" t="e">
        <f>+#REF!</f>
        <v>#REF!</v>
      </c>
    </row>
    <row r="19" spans="1:30" ht="14.25">
      <c r="A19" s="13">
        <v>8</v>
      </c>
      <c r="B19" s="25">
        <v>31075</v>
      </c>
      <c r="C19" s="25" t="s">
        <v>70</v>
      </c>
      <c r="D19" s="25" t="s">
        <v>69</v>
      </c>
      <c r="E19" s="25" t="s">
        <v>24</v>
      </c>
      <c r="F19" s="30">
        <v>11</v>
      </c>
      <c r="G19" s="11">
        <f t="shared" si="0"/>
        <v>11</v>
      </c>
      <c r="H19" s="25">
        <v>8</v>
      </c>
      <c r="I19" s="11">
        <f t="shared" si="1"/>
        <v>8</v>
      </c>
      <c r="J19" s="25">
        <v>12</v>
      </c>
      <c r="K19" s="11">
        <f t="shared" si="2"/>
        <v>12</v>
      </c>
      <c r="L19" s="25"/>
      <c r="M19" s="11">
        <f t="shared" si="3"/>
        <v>0</v>
      </c>
      <c r="N19" s="7"/>
      <c r="O19" s="11">
        <f t="shared" si="4"/>
        <v>0</v>
      </c>
      <c r="P19" s="7"/>
      <c r="Q19" s="11">
        <f t="shared" si="5"/>
        <v>0</v>
      </c>
      <c r="R19" s="12">
        <f t="shared" si="6"/>
        <v>31</v>
      </c>
      <c r="S19" s="14">
        <f t="shared" si="7"/>
        <v>12</v>
      </c>
      <c r="T19" s="15">
        <f t="shared" si="8"/>
        <v>31</v>
      </c>
      <c r="U19" s="15">
        <f t="shared" si="9"/>
        <v>0</v>
      </c>
      <c r="V19" s="24"/>
      <c r="W19" s="24"/>
      <c r="X19" s="7">
        <f t="shared" si="10"/>
        <v>11</v>
      </c>
      <c r="Y19" s="7">
        <f t="shared" si="11"/>
        <v>8</v>
      </c>
      <c r="Z19" s="7">
        <f t="shared" si="12"/>
        <v>12</v>
      </c>
      <c r="AA19" s="7">
        <f t="shared" si="13"/>
        <v>0</v>
      </c>
      <c r="AB19" s="7">
        <f t="shared" si="14"/>
        <v>0</v>
      </c>
      <c r="AC19" s="7">
        <f t="shared" si="15"/>
        <v>0</v>
      </c>
      <c r="AD19" s="7"/>
    </row>
    <row r="20" spans="1:30" ht="14.25">
      <c r="A20" s="13">
        <v>9</v>
      </c>
      <c r="B20" s="25">
        <v>31047</v>
      </c>
      <c r="C20" s="25"/>
      <c r="D20" s="25"/>
      <c r="E20" s="25" t="s">
        <v>23</v>
      </c>
      <c r="F20" s="30">
        <v>5</v>
      </c>
      <c r="G20" s="11">
        <f t="shared" si="0"/>
        <v>5</v>
      </c>
      <c r="H20" s="25">
        <v>6</v>
      </c>
      <c r="I20" s="11">
        <f t="shared" si="1"/>
        <v>6</v>
      </c>
      <c r="J20" s="25" t="s">
        <v>78</v>
      </c>
      <c r="K20" s="11">
        <f t="shared" si="2"/>
        <v>22</v>
      </c>
      <c r="L20" s="25"/>
      <c r="M20" s="11">
        <f t="shared" si="3"/>
        <v>0</v>
      </c>
      <c r="N20" s="7"/>
      <c r="O20" s="11">
        <f t="shared" si="4"/>
        <v>0</v>
      </c>
      <c r="P20" s="7"/>
      <c r="Q20" s="11">
        <f t="shared" si="5"/>
        <v>0</v>
      </c>
      <c r="R20" s="12">
        <f t="shared" si="6"/>
        <v>33</v>
      </c>
      <c r="S20" s="14">
        <f t="shared" si="7"/>
        <v>22</v>
      </c>
      <c r="T20" s="15">
        <f t="shared" si="8"/>
        <v>33</v>
      </c>
      <c r="U20" s="15">
        <f t="shared" si="9"/>
        <v>0</v>
      </c>
      <c r="V20" s="24"/>
      <c r="W20" s="24"/>
      <c r="X20" s="7">
        <f t="shared" si="10"/>
        <v>5</v>
      </c>
      <c r="Y20" s="7">
        <f t="shared" si="11"/>
        <v>6</v>
      </c>
      <c r="Z20" s="7">
        <f t="shared" si="12"/>
        <v>22</v>
      </c>
      <c r="AA20" s="7">
        <f t="shared" si="13"/>
        <v>0</v>
      </c>
      <c r="AB20" s="7">
        <f t="shared" si="14"/>
        <v>0</v>
      </c>
      <c r="AC20" s="7">
        <f t="shared" si="15"/>
        <v>0</v>
      </c>
      <c r="AD20" s="7"/>
    </row>
    <row r="21" spans="1:30" ht="14.25">
      <c r="A21" s="13">
        <v>10</v>
      </c>
      <c r="B21" s="25">
        <v>30566</v>
      </c>
      <c r="C21" s="25" t="s">
        <v>62</v>
      </c>
      <c r="D21" s="25" t="s">
        <v>63</v>
      </c>
      <c r="E21" s="25" t="s">
        <v>23</v>
      </c>
      <c r="F21" s="30">
        <v>6</v>
      </c>
      <c r="G21" s="11">
        <f t="shared" si="0"/>
        <v>6</v>
      </c>
      <c r="H21" s="25">
        <v>7</v>
      </c>
      <c r="I21" s="11">
        <f t="shared" si="1"/>
        <v>7</v>
      </c>
      <c r="J21" s="25" t="s">
        <v>78</v>
      </c>
      <c r="K21" s="11">
        <f t="shared" si="2"/>
        <v>22</v>
      </c>
      <c r="L21" s="25"/>
      <c r="M21" s="11">
        <f t="shared" si="3"/>
        <v>0</v>
      </c>
      <c r="N21" s="7"/>
      <c r="O21" s="11">
        <f t="shared" si="4"/>
        <v>0</v>
      </c>
      <c r="P21" s="7"/>
      <c r="Q21" s="11">
        <f t="shared" si="5"/>
        <v>0</v>
      </c>
      <c r="R21" s="12">
        <f t="shared" si="6"/>
        <v>35</v>
      </c>
      <c r="S21" s="14">
        <f t="shared" si="7"/>
        <v>22</v>
      </c>
      <c r="T21" s="15">
        <f t="shared" si="8"/>
        <v>35</v>
      </c>
      <c r="U21" s="15">
        <f t="shared" si="9"/>
        <v>0</v>
      </c>
      <c r="V21" s="24"/>
      <c r="W21" s="24"/>
      <c r="X21" s="7">
        <f t="shared" si="10"/>
        <v>6</v>
      </c>
      <c r="Y21" s="7">
        <f t="shared" si="11"/>
        <v>7</v>
      </c>
      <c r="Z21" s="7">
        <f t="shared" si="12"/>
        <v>22</v>
      </c>
      <c r="AA21" s="7">
        <f t="shared" si="13"/>
        <v>0</v>
      </c>
      <c r="AB21" s="7">
        <f t="shared" si="14"/>
        <v>0</v>
      </c>
      <c r="AC21" s="7">
        <f t="shared" si="15"/>
        <v>0</v>
      </c>
      <c r="AD21" s="7"/>
    </row>
    <row r="22" spans="1:30" ht="14.25">
      <c r="A22" s="13">
        <v>11</v>
      </c>
      <c r="B22" s="25">
        <v>30431</v>
      </c>
      <c r="C22" s="25" t="s">
        <v>62</v>
      </c>
      <c r="D22" s="25" t="s">
        <v>74</v>
      </c>
      <c r="E22" s="25" t="s">
        <v>24</v>
      </c>
      <c r="F22" s="30">
        <v>15</v>
      </c>
      <c r="G22" s="11">
        <f t="shared" si="0"/>
        <v>15</v>
      </c>
      <c r="H22" s="25">
        <v>13</v>
      </c>
      <c r="I22" s="11">
        <f t="shared" si="1"/>
        <v>13</v>
      </c>
      <c r="J22" s="25">
        <v>7</v>
      </c>
      <c r="K22" s="11">
        <f t="shared" si="2"/>
        <v>7</v>
      </c>
      <c r="L22" s="25"/>
      <c r="M22" s="11">
        <f t="shared" si="3"/>
        <v>0</v>
      </c>
      <c r="N22" s="7"/>
      <c r="O22" s="11">
        <f t="shared" si="4"/>
        <v>0</v>
      </c>
      <c r="P22" s="7"/>
      <c r="Q22" s="11">
        <f t="shared" si="5"/>
        <v>0</v>
      </c>
      <c r="R22" s="12">
        <f t="shared" si="6"/>
        <v>35</v>
      </c>
      <c r="S22" s="14">
        <f t="shared" si="7"/>
        <v>15</v>
      </c>
      <c r="T22" s="15">
        <f t="shared" si="8"/>
        <v>35</v>
      </c>
      <c r="U22" s="15">
        <f t="shared" si="9"/>
        <v>0</v>
      </c>
      <c r="V22" s="24"/>
      <c r="W22" s="24"/>
      <c r="X22" s="7">
        <f t="shared" si="10"/>
        <v>15</v>
      </c>
      <c r="Y22" s="7">
        <f t="shared" si="11"/>
        <v>13</v>
      </c>
      <c r="Z22" s="7">
        <f t="shared" si="12"/>
        <v>7</v>
      </c>
      <c r="AA22" s="7">
        <f t="shared" si="13"/>
        <v>0</v>
      </c>
      <c r="AB22" s="7">
        <f t="shared" si="14"/>
        <v>0</v>
      </c>
      <c r="AC22" s="7">
        <f t="shared" si="15"/>
        <v>0</v>
      </c>
      <c r="AD22" s="7"/>
    </row>
    <row r="23" spans="1:30" ht="14.25">
      <c r="A23" s="13">
        <v>12</v>
      </c>
      <c r="B23" s="25">
        <v>30671</v>
      </c>
      <c r="C23" s="25" t="s">
        <v>62</v>
      </c>
      <c r="D23" s="25" t="s">
        <v>66</v>
      </c>
      <c r="E23" s="25" t="s">
        <v>23</v>
      </c>
      <c r="F23" s="30">
        <v>9</v>
      </c>
      <c r="G23" s="11">
        <f t="shared" si="0"/>
        <v>9</v>
      </c>
      <c r="H23" s="25">
        <v>9</v>
      </c>
      <c r="I23" s="11">
        <f t="shared" si="1"/>
        <v>9</v>
      </c>
      <c r="J23" s="25" t="s">
        <v>78</v>
      </c>
      <c r="K23" s="11">
        <f t="shared" si="2"/>
        <v>22</v>
      </c>
      <c r="L23" s="25"/>
      <c r="M23" s="11">
        <f t="shared" si="3"/>
        <v>0</v>
      </c>
      <c r="N23" s="7"/>
      <c r="O23" s="11">
        <f t="shared" si="4"/>
        <v>0</v>
      </c>
      <c r="P23" s="7"/>
      <c r="Q23" s="11">
        <f t="shared" si="5"/>
        <v>0</v>
      </c>
      <c r="R23" s="12">
        <f t="shared" si="6"/>
        <v>40</v>
      </c>
      <c r="S23" s="14">
        <f t="shared" si="7"/>
        <v>22</v>
      </c>
      <c r="T23" s="15">
        <f t="shared" si="8"/>
        <v>40</v>
      </c>
      <c r="U23" s="15">
        <f t="shared" si="9"/>
        <v>0</v>
      </c>
      <c r="V23" s="24"/>
      <c r="W23" s="24"/>
      <c r="X23" s="7">
        <f t="shared" si="10"/>
        <v>9</v>
      </c>
      <c r="Y23" s="7">
        <f t="shared" si="11"/>
        <v>9</v>
      </c>
      <c r="Z23" s="7">
        <f t="shared" si="12"/>
        <v>22</v>
      </c>
      <c r="AA23" s="7">
        <f t="shared" si="13"/>
        <v>0</v>
      </c>
      <c r="AB23" s="7">
        <f t="shared" si="14"/>
        <v>0</v>
      </c>
      <c r="AC23" s="7">
        <f t="shared" si="15"/>
        <v>0</v>
      </c>
      <c r="AD23" s="7"/>
    </row>
    <row r="24" spans="1:30" ht="14.25">
      <c r="A24" s="13">
        <v>13</v>
      </c>
      <c r="B24" s="25">
        <v>31044</v>
      </c>
      <c r="C24" s="25" t="s">
        <v>70</v>
      </c>
      <c r="D24" s="25" t="s">
        <v>76</v>
      </c>
      <c r="E24" s="25" t="s">
        <v>24</v>
      </c>
      <c r="F24" s="30">
        <v>17</v>
      </c>
      <c r="G24" s="11">
        <f t="shared" si="0"/>
        <v>17</v>
      </c>
      <c r="H24" s="25">
        <v>12</v>
      </c>
      <c r="I24" s="11">
        <f t="shared" si="1"/>
        <v>12</v>
      </c>
      <c r="J24" s="25">
        <v>11</v>
      </c>
      <c r="K24" s="11">
        <f t="shared" si="2"/>
        <v>11</v>
      </c>
      <c r="L24" s="25"/>
      <c r="M24" s="11">
        <f t="shared" si="3"/>
        <v>0</v>
      </c>
      <c r="N24" s="7"/>
      <c r="O24" s="11">
        <f t="shared" si="4"/>
        <v>0</v>
      </c>
      <c r="P24" s="7"/>
      <c r="Q24" s="11">
        <f t="shared" si="5"/>
        <v>0</v>
      </c>
      <c r="R24" s="12">
        <f t="shared" si="6"/>
        <v>40</v>
      </c>
      <c r="S24" s="14">
        <f t="shared" si="7"/>
        <v>17</v>
      </c>
      <c r="T24" s="15">
        <f t="shared" si="8"/>
        <v>40</v>
      </c>
      <c r="U24" s="15">
        <f t="shared" si="9"/>
        <v>0</v>
      </c>
      <c r="V24" s="24"/>
      <c r="W24" s="24"/>
      <c r="X24" s="7">
        <f t="shared" si="10"/>
        <v>17</v>
      </c>
      <c r="Y24" s="7">
        <f t="shared" si="11"/>
        <v>12</v>
      </c>
      <c r="Z24" s="7">
        <f t="shared" si="12"/>
        <v>11</v>
      </c>
      <c r="AA24" s="7">
        <f t="shared" si="13"/>
        <v>0</v>
      </c>
      <c r="AB24" s="7">
        <f t="shared" si="14"/>
        <v>0</v>
      </c>
      <c r="AC24" s="7">
        <f t="shared" si="15"/>
        <v>0</v>
      </c>
      <c r="AD24" s="7"/>
    </row>
    <row r="25" spans="1:30" ht="14.25">
      <c r="A25" s="13">
        <v>14</v>
      </c>
      <c r="B25" s="28">
        <v>30908</v>
      </c>
      <c r="C25" s="28" t="s">
        <v>56</v>
      </c>
      <c r="D25" s="28" t="s">
        <v>73</v>
      </c>
      <c r="E25" s="28" t="s">
        <v>23</v>
      </c>
      <c r="F25" s="29">
        <v>14</v>
      </c>
      <c r="G25" s="11">
        <f t="shared" si="0"/>
        <v>14</v>
      </c>
      <c r="H25" s="7">
        <v>14</v>
      </c>
      <c r="I25" s="11">
        <f t="shared" si="1"/>
        <v>14</v>
      </c>
      <c r="J25" s="7">
        <v>13</v>
      </c>
      <c r="K25" s="11">
        <f t="shared" si="2"/>
        <v>13</v>
      </c>
      <c r="L25" s="7"/>
      <c r="M25" s="11">
        <f t="shared" si="3"/>
        <v>0</v>
      </c>
      <c r="N25" s="7"/>
      <c r="O25" s="11">
        <f t="shared" si="4"/>
        <v>0</v>
      </c>
      <c r="P25" s="7"/>
      <c r="Q25" s="11">
        <f t="shared" si="5"/>
        <v>0</v>
      </c>
      <c r="R25" s="12">
        <f t="shared" si="6"/>
        <v>41</v>
      </c>
      <c r="S25" s="14">
        <f t="shared" si="7"/>
        <v>14</v>
      </c>
      <c r="T25" s="15">
        <f t="shared" si="8"/>
        <v>41</v>
      </c>
      <c r="U25" s="15">
        <f t="shared" si="9"/>
        <v>0</v>
      </c>
      <c r="V25" s="24"/>
      <c r="W25" s="24"/>
      <c r="X25" s="7">
        <f t="shared" si="10"/>
        <v>14</v>
      </c>
      <c r="Y25" s="7">
        <f t="shared" si="11"/>
        <v>14</v>
      </c>
      <c r="Z25" s="7">
        <f t="shared" si="12"/>
        <v>13</v>
      </c>
      <c r="AA25" s="7">
        <f t="shared" si="13"/>
        <v>0</v>
      </c>
      <c r="AB25" s="7">
        <f t="shared" si="14"/>
        <v>0</v>
      </c>
      <c r="AC25" s="7">
        <f t="shared" si="15"/>
        <v>0</v>
      </c>
      <c r="AD25" s="7" t="e">
        <f>+#REF!</f>
        <v>#REF!</v>
      </c>
    </row>
    <row r="26" spans="1:30" ht="14.25">
      <c r="A26" s="13">
        <v>15</v>
      </c>
      <c r="B26" s="25">
        <v>30633</v>
      </c>
      <c r="C26" s="25" t="s">
        <v>64</v>
      </c>
      <c r="D26" s="25" t="s">
        <v>72</v>
      </c>
      <c r="E26" s="25" t="s">
        <v>23</v>
      </c>
      <c r="F26" s="30">
        <v>13</v>
      </c>
      <c r="G26" s="11">
        <f t="shared" si="0"/>
        <v>13</v>
      </c>
      <c r="H26" s="25" t="s">
        <v>30</v>
      </c>
      <c r="I26" s="11">
        <f t="shared" si="1"/>
        <v>22</v>
      </c>
      <c r="J26" s="25">
        <v>9</v>
      </c>
      <c r="K26" s="11">
        <f t="shared" si="2"/>
        <v>9</v>
      </c>
      <c r="L26" s="25"/>
      <c r="M26" s="11">
        <f t="shared" si="3"/>
        <v>0</v>
      </c>
      <c r="N26" s="7"/>
      <c r="O26" s="11">
        <f t="shared" si="4"/>
        <v>0</v>
      </c>
      <c r="P26" s="7"/>
      <c r="Q26" s="11">
        <f t="shared" si="5"/>
        <v>0</v>
      </c>
      <c r="R26" s="12">
        <f t="shared" si="6"/>
        <v>44</v>
      </c>
      <c r="S26" s="14">
        <f t="shared" si="7"/>
        <v>22</v>
      </c>
      <c r="T26" s="15">
        <f t="shared" si="8"/>
        <v>44</v>
      </c>
      <c r="U26" s="15">
        <f t="shared" si="9"/>
        <v>0</v>
      </c>
      <c r="V26" s="24"/>
      <c r="W26" s="24"/>
      <c r="X26" s="7">
        <f t="shared" si="10"/>
        <v>13</v>
      </c>
      <c r="Y26" s="7">
        <f t="shared" si="11"/>
        <v>22</v>
      </c>
      <c r="Z26" s="7">
        <f t="shared" si="12"/>
        <v>9</v>
      </c>
      <c r="AA26" s="7">
        <f t="shared" si="13"/>
        <v>0</v>
      </c>
      <c r="AB26" s="7">
        <f t="shared" si="14"/>
        <v>0</v>
      </c>
      <c r="AC26" s="7">
        <f t="shared" si="15"/>
        <v>0</v>
      </c>
      <c r="AD26" s="7"/>
    </row>
    <row r="27" spans="1:30" ht="14.25">
      <c r="A27" s="13">
        <v>16</v>
      </c>
      <c r="B27" s="25">
        <v>31111</v>
      </c>
      <c r="C27" s="25"/>
      <c r="D27" s="25"/>
      <c r="E27" s="25"/>
      <c r="F27" s="30" t="s">
        <v>78</v>
      </c>
      <c r="G27" s="11">
        <f t="shared" si="0"/>
        <v>22</v>
      </c>
      <c r="H27" s="25" t="s">
        <v>78</v>
      </c>
      <c r="I27" s="11">
        <f t="shared" si="1"/>
        <v>22</v>
      </c>
      <c r="J27" s="25">
        <v>2</v>
      </c>
      <c r="K27" s="11">
        <f t="shared" si="2"/>
        <v>2</v>
      </c>
      <c r="L27" s="25"/>
      <c r="M27" s="11">
        <f t="shared" si="3"/>
        <v>0</v>
      </c>
      <c r="N27" s="7"/>
      <c r="O27" s="11">
        <f t="shared" si="4"/>
        <v>0</v>
      </c>
      <c r="P27" s="7"/>
      <c r="Q27" s="11">
        <f t="shared" si="5"/>
        <v>0</v>
      </c>
      <c r="R27" s="12">
        <f t="shared" si="6"/>
        <v>46</v>
      </c>
      <c r="S27" s="14">
        <f t="shared" si="7"/>
        <v>22</v>
      </c>
      <c r="T27" s="15">
        <f t="shared" si="8"/>
        <v>46</v>
      </c>
      <c r="U27" s="15">
        <f t="shared" si="9"/>
        <v>0</v>
      </c>
      <c r="V27" s="24"/>
      <c r="W27" s="24"/>
      <c r="X27" s="7">
        <f t="shared" si="10"/>
        <v>22</v>
      </c>
      <c r="Y27" s="7">
        <f t="shared" si="11"/>
        <v>22</v>
      </c>
      <c r="Z27" s="7">
        <f t="shared" si="12"/>
        <v>2</v>
      </c>
      <c r="AA27" s="7">
        <f t="shared" si="13"/>
        <v>0</v>
      </c>
      <c r="AB27" s="7">
        <f t="shared" si="14"/>
        <v>0</v>
      </c>
      <c r="AC27" s="7">
        <f t="shared" si="15"/>
        <v>0</v>
      </c>
      <c r="AD27" s="7"/>
    </row>
    <row r="28" spans="1:30" ht="14.25">
      <c r="A28" s="13">
        <v>17</v>
      </c>
      <c r="B28" s="25">
        <v>31118</v>
      </c>
      <c r="C28" s="25"/>
      <c r="D28" s="25"/>
      <c r="E28" s="25"/>
      <c r="F28" s="30" t="s">
        <v>78</v>
      </c>
      <c r="G28" s="11">
        <f t="shared" si="0"/>
        <v>22</v>
      </c>
      <c r="H28" s="25" t="s">
        <v>78</v>
      </c>
      <c r="I28" s="11">
        <f t="shared" si="1"/>
        <v>22</v>
      </c>
      <c r="J28" s="25">
        <v>5</v>
      </c>
      <c r="K28" s="11">
        <f t="shared" si="2"/>
        <v>5</v>
      </c>
      <c r="L28" s="25"/>
      <c r="M28" s="11">
        <f t="shared" si="3"/>
        <v>0</v>
      </c>
      <c r="N28" s="7"/>
      <c r="O28" s="11">
        <f t="shared" si="4"/>
        <v>0</v>
      </c>
      <c r="P28" s="7"/>
      <c r="Q28" s="11">
        <f t="shared" si="5"/>
        <v>0</v>
      </c>
      <c r="R28" s="12">
        <f t="shared" si="6"/>
        <v>49</v>
      </c>
      <c r="S28" s="14">
        <f t="shared" si="7"/>
        <v>22</v>
      </c>
      <c r="T28" s="15">
        <f t="shared" si="8"/>
        <v>49</v>
      </c>
      <c r="U28" s="15">
        <f t="shared" si="9"/>
        <v>0</v>
      </c>
      <c r="V28" s="24"/>
      <c r="W28" s="24"/>
      <c r="X28" s="7">
        <f t="shared" si="10"/>
        <v>22</v>
      </c>
      <c r="Y28" s="7">
        <f t="shared" si="11"/>
        <v>22</v>
      </c>
      <c r="Z28" s="7">
        <f t="shared" si="12"/>
        <v>5</v>
      </c>
      <c r="AA28" s="7">
        <f t="shared" si="13"/>
        <v>0</v>
      </c>
      <c r="AB28" s="7">
        <f t="shared" si="14"/>
        <v>0</v>
      </c>
      <c r="AC28" s="7">
        <f t="shared" si="15"/>
        <v>0</v>
      </c>
      <c r="AD28" s="7"/>
    </row>
    <row r="29" spans="1:30" ht="14.25">
      <c r="A29" s="13">
        <v>18</v>
      </c>
      <c r="B29" s="25">
        <v>30754</v>
      </c>
      <c r="C29" s="25"/>
      <c r="D29" s="25"/>
      <c r="E29" s="25"/>
      <c r="F29" s="30" t="s">
        <v>78</v>
      </c>
      <c r="G29" s="11">
        <f t="shared" si="0"/>
        <v>22</v>
      </c>
      <c r="H29" s="25" t="s">
        <v>78</v>
      </c>
      <c r="I29" s="11">
        <f t="shared" si="1"/>
        <v>22</v>
      </c>
      <c r="J29" s="25">
        <v>6</v>
      </c>
      <c r="K29" s="11">
        <f t="shared" si="2"/>
        <v>6</v>
      </c>
      <c r="L29" s="25"/>
      <c r="M29" s="11">
        <f t="shared" si="3"/>
        <v>0</v>
      </c>
      <c r="N29" s="7"/>
      <c r="O29" s="11">
        <f t="shared" si="4"/>
        <v>0</v>
      </c>
      <c r="P29" s="7"/>
      <c r="Q29" s="11">
        <f t="shared" si="5"/>
        <v>0</v>
      </c>
      <c r="R29" s="12">
        <f t="shared" si="6"/>
        <v>50</v>
      </c>
      <c r="S29" s="14">
        <f t="shared" si="7"/>
        <v>22</v>
      </c>
      <c r="T29" s="15">
        <f t="shared" si="8"/>
        <v>50</v>
      </c>
      <c r="U29" s="15">
        <f t="shared" si="9"/>
        <v>0</v>
      </c>
      <c r="V29" s="24"/>
      <c r="W29" s="24"/>
      <c r="X29" s="7">
        <f t="shared" si="10"/>
        <v>22</v>
      </c>
      <c r="Y29" s="7">
        <f t="shared" si="11"/>
        <v>22</v>
      </c>
      <c r="Z29" s="7">
        <f t="shared" si="12"/>
        <v>6</v>
      </c>
      <c r="AA29" s="7">
        <f t="shared" si="13"/>
        <v>0</v>
      </c>
      <c r="AB29" s="7">
        <f t="shared" si="14"/>
        <v>0</v>
      </c>
      <c r="AC29" s="7">
        <f t="shared" si="15"/>
        <v>0</v>
      </c>
      <c r="AD29" s="7"/>
    </row>
    <row r="30" spans="1:30" ht="14.25">
      <c r="A30" s="13">
        <v>19</v>
      </c>
      <c r="B30" s="28">
        <v>30527</v>
      </c>
      <c r="C30" s="28" t="s">
        <v>64</v>
      </c>
      <c r="D30" s="35" t="s">
        <v>65</v>
      </c>
      <c r="E30" s="28" t="s">
        <v>23</v>
      </c>
      <c r="F30" s="30">
        <v>8</v>
      </c>
      <c r="G30" s="11">
        <f t="shared" si="0"/>
        <v>8</v>
      </c>
      <c r="H30" s="25" t="s">
        <v>30</v>
      </c>
      <c r="I30" s="11">
        <f t="shared" si="1"/>
        <v>22</v>
      </c>
      <c r="J30" s="25" t="s">
        <v>78</v>
      </c>
      <c r="K30" s="11">
        <f t="shared" si="2"/>
        <v>22</v>
      </c>
      <c r="L30" s="25"/>
      <c r="M30" s="11">
        <f t="shared" si="3"/>
        <v>0</v>
      </c>
      <c r="N30" s="7"/>
      <c r="O30" s="11">
        <f t="shared" si="4"/>
        <v>0</v>
      </c>
      <c r="P30" s="7"/>
      <c r="Q30" s="11">
        <f t="shared" si="5"/>
        <v>0</v>
      </c>
      <c r="R30" s="12">
        <f t="shared" si="6"/>
        <v>52</v>
      </c>
      <c r="S30" s="14">
        <f t="shared" si="7"/>
        <v>22</v>
      </c>
      <c r="T30" s="15">
        <f t="shared" si="8"/>
        <v>52</v>
      </c>
      <c r="U30" s="15">
        <f t="shared" si="9"/>
        <v>0</v>
      </c>
      <c r="V30" s="24"/>
      <c r="W30" s="24"/>
      <c r="X30" s="7">
        <f t="shared" si="10"/>
        <v>8</v>
      </c>
      <c r="Y30" s="7">
        <f t="shared" si="11"/>
        <v>22</v>
      </c>
      <c r="Z30" s="7">
        <f t="shared" si="12"/>
        <v>22</v>
      </c>
      <c r="AA30" s="7">
        <f t="shared" si="13"/>
        <v>0</v>
      </c>
      <c r="AB30" s="7">
        <f t="shared" si="14"/>
        <v>0</v>
      </c>
      <c r="AC30" s="7">
        <f t="shared" si="15"/>
        <v>0</v>
      </c>
      <c r="AD30" s="7"/>
    </row>
    <row r="31" spans="1:30" ht="14.25">
      <c r="A31" s="13">
        <v>20</v>
      </c>
      <c r="B31" s="25">
        <v>26915</v>
      </c>
      <c r="C31" s="25" t="s">
        <v>56</v>
      </c>
      <c r="D31" s="25" t="s">
        <v>77</v>
      </c>
      <c r="E31" s="25" t="s">
        <v>23</v>
      </c>
      <c r="F31" s="30" t="s">
        <v>30</v>
      </c>
      <c r="G31" s="11">
        <f t="shared" si="0"/>
        <v>22</v>
      </c>
      <c r="H31" s="25">
        <v>15</v>
      </c>
      <c r="I31" s="11">
        <f t="shared" si="1"/>
        <v>15</v>
      </c>
      <c r="J31" s="25" t="s">
        <v>78</v>
      </c>
      <c r="K31" s="11">
        <f t="shared" si="2"/>
        <v>22</v>
      </c>
      <c r="L31" s="25"/>
      <c r="M31" s="11">
        <f t="shared" si="3"/>
        <v>0</v>
      </c>
      <c r="N31" s="7"/>
      <c r="O31" s="11">
        <f t="shared" si="4"/>
        <v>0</v>
      </c>
      <c r="P31" s="7"/>
      <c r="Q31" s="11">
        <f t="shared" si="5"/>
        <v>0</v>
      </c>
      <c r="R31" s="12">
        <f t="shared" si="6"/>
        <v>59</v>
      </c>
      <c r="S31" s="14">
        <f t="shared" si="7"/>
        <v>22</v>
      </c>
      <c r="T31" s="15">
        <f t="shared" si="8"/>
        <v>59</v>
      </c>
      <c r="U31" s="15">
        <f t="shared" si="9"/>
        <v>0</v>
      </c>
      <c r="V31" s="24"/>
      <c r="W31" s="24"/>
      <c r="X31" s="7">
        <f t="shared" si="10"/>
        <v>22</v>
      </c>
      <c r="Y31" s="7">
        <f t="shared" si="11"/>
        <v>15</v>
      </c>
      <c r="Z31" s="7">
        <f t="shared" si="12"/>
        <v>22</v>
      </c>
      <c r="AA31" s="7">
        <f t="shared" si="13"/>
        <v>0</v>
      </c>
      <c r="AB31" s="7">
        <f t="shared" si="14"/>
        <v>0</v>
      </c>
      <c r="AC31" s="7">
        <f t="shared" si="15"/>
        <v>0</v>
      </c>
      <c r="AD31" s="7"/>
    </row>
    <row r="32" spans="1:30" ht="14.25">
      <c r="A32" s="13">
        <v>21</v>
      </c>
      <c r="B32" s="25">
        <v>3052</v>
      </c>
      <c r="C32" s="25" t="s">
        <v>67</v>
      </c>
      <c r="D32" s="25" t="s">
        <v>75</v>
      </c>
      <c r="E32" s="25" t="s">
        <v>23</v>
      </c>
      <c r="F32" s="30">
        <v>16</v>
      </c>
      <c r="G32" s="11">
        <f t="shared" si="0"/>
        <v>16</v>
      </c>
      <c r="H32" s="30" t="s">
        <v>30</v>
      </c>
      <c r="I32" s="11">
        <f t="shared" si="1"/>
        <v>22</v>
      </c>
      <c r="J32" s="30" t="s">
        <v>78</v>
      </c>
      <c r="K32" s="11">
        <f t="shared" si="2"/>
        <v>22</v>
      </c>
      <c r="L32" s="25"/>
      <c r="M32" s="11">
        <f t="shared" si="3"/>
        <v>0</v>
      </c>
      <c r="N32" s="7"/>
      <c r="O32" s="11">
        <f t="shared" si="4"/>
        <v>0</v>
      </c>
      <c r="P32" s="7"/>
      <c r="Q32" s="11">
        <f t="shared" si="5"/>
        <v>0</v>
      </c>
      <c r="R32" s="12">
        <f t="shared" si="6"/>
        <v>60</v>
      </c>
      <c r="S32" s="14">
        <f t="shared" si="7"/>
        <v>22</v>
      </c>
      <c r="T32" s="15">
        <f t="shared" si="8"/>
        <v>60</v>
      </c>
      <c r="U32" s="15">
        <f t="shared" si="9"/>
        <v>0</v>
      </c>
      <c r="V32" s="24"/>
      <c r="W32" s="24"/>
      <c r="X32" s="7">
        <f t="shared" si="10"/>
        <v>16</v>
      </c>
      <c r="Y32" s="7">
        <f t="shared" si="11"/>
        <v>22</v>
      </c>
      <c r="Z32" s="7">
        <f t="shared" si="12"/>
        <v>22</v>
      </c>
      <c r="AA32" s="7">
        <f t="shared" si="13"/>
        <v>0</v>
      </c>
      <c r="AB32" s="7">
        <f t="shared" si="14"/>
        <v>0</v>
      </c>
      <c r="AC32" s="7">
        <f t="shared" si="15"/>
        <v>0</v>
      </c>
      <c r="AD32" s="7"/>
    </row>
    <row r="33" spans="1:30" ht="14.25">
      <c r="A33" s="13">
        <v>22</v>
      </c>
      <c r="B33" s="25"/>
      <c r="C33" s="31"/>
      <c r="D33" s="31"/>
      <c r="E33" s="31"/>
      <c r="F33" s="30"/>
      <c r="G33" s="11">
        <f>IF(OR(F33="DNC",F33="DNF",F33="DNS",F33="DSQ",F33="OCS",F33="RAF",F33="BFD",F33="DNE"),+$X$9+1,F33)</f>
        <v>0</v>
      </c>
      <c r="H33" s="30"/>
      <c r="I33" s="11">
        <f>IF(OR(H33="DNC",H33="DNF",H33="DNS",H33="DSQ",H33="OCS",H33="RAF",H33="BFD",H33="DNE"),+$X$9+1,H33)</f>
        <v>0</v>
      </c>
      <c r="J33" s="30"/>
      <c r="K33" s="11">
        <f>IF(OR(J33="DNC",J33="DNF",J33="DNS",J33="DSQ",J33="OCS",J33="RAF",J33="BFD",J33="DNE"),+$X$9+1,J33)</f>
        <v>0</v>
      </c>
      <c r="L33" s="25"/>
      <c r="M33" s="11">
        <f>IF(OR(L33="DNC",L33="DNF",L33="DNS",L33="DSQ",L33="OCS",L33="RAF",L33="BFD",L33="DNE"),+$X$9+1,L33)</f>
        <v>0</v>
      </c>
      <c r="N33" s="7"/>
      <c r="O33" s="11">
        <f>IF(OR(N33="DNC",N33="DNF",N33="DNS",N33="DSQ",N33="OCS",N33="RAF",N33="BFD",N33="DNE"),+$X$9+1,N33)</f>
        <v>0</v>
      </c>
      <c r="P33" s="7"/>
      <c r="Q33" s="11">
        <f>IF(OR(P33="DNC",P33="DNF",P33="DNS",P33="DSQ",P33="OCS",P33="RAF",P33="BFD",P33="DNE"),+$X$9+1,P33)</f>
        <v>0</v>
      </c>
      <c r="R33" s="12">
        <f>SUM(X33:AC33)</f>
        <v>0</v>
      </c>
      <c r="S33" s="14">
        <f>LARGE(X33:AC33,1)</f>
        <v>0</v>
      </c>
      <c r="T33" s="15">
        <f>+R33</f>
        <v>0</v>
      </c>
      <c r="U33" s="15">
        <f>IF(OR(M33&gt;0),(R33-S33),0)</f>
        <v>0</v>
      </c>
      <c r="V33" s="24"/>
      <c r="W33" s="24"/>
      <c r="X33" s="7">
        <f>G33</f>
        <v>0</v>
      </c>
      <c r="Y33" s="7">
        <f>I33</f>
        <v>0</v>
      </c>
      <c r="Z33" s="7">
        <f>K33</f>
        <v>0</v>
      </c>
      <c r="AA33" s="7">
        <f>+M33</f>
        <v>0</v>
      </c>
      <c r="AB33" s="7">
        <f>+O33</f>
        <v>0</v>
      </c>
      <c r="AC33" s="7">
        <f>+Q33</f>
        <v>0</v>
      </c>
      <c r="AD33" s="7"/>
    </row>
    <row r="34" spans="1:30" ht="14.25">
      <c r="A34" s="13">
        <f>+A33+1</f>
        <v>23</v>
      </c>
      <c r="B34" s="25"/>
      <c r="C34" s="25"/>
      <c r="D34" s="25"/>
      <c r="E34" s="25"/>
      <c r="F34" s="30"/>
      <c r="G34" s="11">
        <f>IF(OR(F34="DNC",F34="DNF",F34="DNS",F34="DSQ",F34="OCS",F34="RAF",F34="BFD",F34="DNE"),+$X$9+1,F34)</f>
        <v>0</v>
      </c>
      <c r="H34" s="30"/>
      <c r="I34" s="11">
        <f>IF(OR(H34="DNC",H34="DNF",H34="DNS",H34="DSQ",H34="OCS",H34="RAF",H34="BFD",H34="DNE"),+$X$9+1,H34)</f>
        <v>0</v>
      </c>
      <c r="J34" s="30"/>
      <c r="K34" s="11">
        <f>IF(OR(J34="DNC",J34="DNF",J34="DNS",J34="DSQ",J34="OCS",J34="RAF",J34="BFD",J34="DNE"),+$X$9+1,J34)</f>
        <v>0</v>
      </c>
      <c r="L34" s="25"/>
      <c r="M34" s="11">
        <f>IF(OR(L34="DNC",L34="DNF",L34="DNS",L34="DSQ",L34="OCS",L34="RAF",L34="BFD",L34="DNE"),+$X$9+1,L34)</f>
        <v>0</v>
      </c>
      <c r="N34" s="7"/>
      <c r="O34" s="11">
        <f>IF(OR(N34="DNC",N34="DNF",N34="DNS",N34="DSQ",N34="OCS",N34="RAF",N34="BFD",N34="DNE"),+$X$9+1,N34)</f>
        <v>0</v>
      </c>
      <c r="P34" s="7"/>
      <c r="Q34" s="11">
        <f>IF(OR(P34="DNC",P34="DNF",P34="DNS",P34="DSQ",P34="OCS",P34="RAF",P34="BFD",P34="DNE"),+$X$9+1,P34)</f>
        <v>0</v>
      </c>
      <c r="R34" s="12">
        <f>SUM(X34:AC34)</f>
        <v>0</v>
      </c>
      <c r="S34" s="14">
        <f>LARGE(X34:AC34,1)</f>
        <v>0</v>
      </c>
      <c r="T34" s="15">
        <f>+R34</f>
        <v>0</v>
      </c>
      <c r="U34" s="15">
        <f>IF(OR(M34&gt;0),(R34-S34),0)</f>
        <v>0</v>
      </c>
      <c r="V34" s="24"/>
      <c r="W34" s="24"/>
      <c r="X34" s="7">
        <f>G34</f>
        <v>0</v>
      </c>
      <c r="Y34" s="7">
        <f>I34</f>
        <v>0</v>
      </c>
      <c r="Z34" s="7">
        <f>K34</f>
        <v>0</v>
      </c>
      <c r="AA34" s="7">
        <f>+M34</f>
        <v>0</v>
      </c>
      <c r="AB34" s="7">
        <f>+O34</f>
        <v>0</v>
      </c>
      <c r="AC34" s="7">
        <f>+Q34</f>
        <v>0</v>
      </c>
      <c r="AD34" s="7"/>
    </row>
    <row r="35" spans="1:29" ht="12.75">
      <c r="A35" s="18"/>
      <c r="B35" s="4"/>
      <c r="C35" s="19"/>
      <c r="D35" s="20"/>
      <c r="E35" s="20"/>
      <c r="F35" s="4"/>
      <c r="G35" s="4"/>
      <c r="H35" s="4"/>
      <c r="I35" s="4"/>
      <c r="J35" s="4"/>
      <c r="K35" s="4"/>
      <c r="L35" s="20"/>
      <c r="M35" s="2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</sheetData>
  <sheetProtection/>
  <mergeCells count="18">
    <mergeCell ref="D10:D11"/>
    <mergeCell ref="E10:E11"/>
    <mergeCell ref="AD10:AD11"/>
    <mergeCell ref="B10:B11"/>
    <mergeCell ref="F10:G10"/>
    <mergeCell ref="X10:X11"/>
    <mergeCell ref="Y10:Y11"/>
    <mergeCell ref="J10:K10"/>
    <mergeCell ref="L10:M10"/>
    <mergeCell ref="N10:O10"/>
    <mergeCell ref="P10:Q10"/>
    <mergeCell ref="S10:S11"/>
    <mergeCell ref="AA10:AA11"/>
    <mergeCell ref="AB10:AB11"/>
    <mergeCell ref="AC10:AC11"/>
    <mergeCell ref="Z10:Z11"/>
    <mergeCell ref="C10:C11"/>
    <mergeCell ref="H10:I10"/>
  </mergeCells>
  <printOptions horizontalCentered="1"/>
  <pageMargins left="0" right="0" top="0.3937007874015748" bottom="0.5905511811023623" header="0.3937007874015748" footer="0.1968503937007874"/>
  <pageSetup horizontalDpi="300" verticalDpi="300" orientation="landscape" paperSize="9" scale="80" r:id="rId2"/>
  <headerFooter alignWithMargins="0">
    <oddFooter>&amp;L&amp;"Arial,Negrito itálico"&amp;9COMISSÃO DE REGATAS
&amp;D, &amp;T h.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Ana Paula</cp:lastModifiedBy>
  <cp:lastPrinted>2013-09-01T18:46:16Z</cp:lastPrinted>
  <dcterms:created xsi:type="dcterms:W3CDTF">2094-06-22T21:13:41Z</dcterms:created>
  <dcterms:modified xsi:type="dcterms:W3CDTF">2013-09-01T21:41:51Z</dcterms:modified>
  <cp:category/>
  <cp:version/>
  <cp:contentType/>
  <cp:contentStatus/>
</cp:coreProperties>
</file>